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13215" activeTab="1"/>
  </bookViews>
  <sheets>
    <sheet name="Исходные данные" sheetId="1" r:id="rId1"/>
    <sheet name="Результаты расчета" sheetId="2" r:id="rId2"/>
  </sheets>
  <definedNames/>
  <calcPr fullCalcOnLoad="1"/>
</workbook>
</file>

<file path=xl/comments1.xml><?xml version="1.0" encoding="utf-8"?>
<comments xmlns="http://schemas.openxmlformats.org/spreadsheetml/2006/main">
  <authors>
    <author>Лаларту</author>
  </authors>
  <commentList>
    <comment ref="C2" authorId="0">
      <text>
        <r>
          <rPr>
            <b/>
            <sz val="8"/>
            <rFont val="Tahoma"/>
            <family val="0"/>
          </rPr>
          <t>Вводите диаметр в мм!
Не рекомендуется задавать диаметр менее 800мм</t>
        </r>
      </text>
    </comment>
  </commentList>
</comments>
</file>

<file path=xl/sharedStrings.xml><?xml version="1.0" encoding="utf-8"?>
<sst xmlns="http://schemas.openxmlformats.org/spreadsheetml/2006/main" count="11" uniqueCount="8">
  <si>
    <t>Диаметр антенны, мм</t>
  </si>
  <si>
    <t>Ось Y</t>
  </si>
  <si>
    <t>Ось X</t>
  </si>
  <si>
    <t>X</t>
  </si>
  <si>
    <t>Y</t>
  </si>
  <si>
    <t>Фокус (расстояние от центра антенны до места установки конвертера)</t>
  </si>
  <si>
    <t>Антенна под офсетный конвертер</t>
  </si>
  <si>
    <t>Антенна под прямофокусный конвертер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</si>
</sst>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">
    <font>
      <sz val="10"/>
      <name val="Arial Cyr"/>
      <family val="0"/>
    </font>
    <font>
      <b/>
      <sz val="8"/>
      <name val="Tahoma"/>
      <family val="0"/>
    </font>
    <font>
      <sz val="10"/>
      <color indexed="10"/>
      <name val="Arial Cyr"/>
      <family val="0"/>
    </font>
    <font>
      <sz val="8"/>
      <name val="Arial Cyr"/>
      <family val="0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2" fillId="0" borderId="0" xfId="0" applyFont="1" applyBorder="1" applyAlignment="1">
      <alignment/>
    </xf>
    <xf numFmtId="0" fontId="0" fillId="0" borderId="8" xfId="0" applyBorder="1" applyAlignment="1">
      <alignment/>
    </xf>
    <xf numFmtId="0" fontId="0" fillId="2" borderId="9" xfId="0" applyFill="1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164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64" fontId="0" fillId="0" borderId="18" xfId="0" applyNumberFormat="1" applyBorder="1" applyAlignment="1">
      <alignment horizontal="center" vertical="center"/>
    </xf>
    <xf numFmtId="0" fontId="0" fillId="0" borderId="19" xfId="0" applyBorder="1" applyAlignment="1">
      <alignment horizontal="center"/>
    </xf>
    <xf numFmtId="1" fontId="0" fillId="0" borderId="14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8" xfId="0" applyNumberForma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0</xdr:row>
      <xdr:rowOff>57150</xdr:rowOff>
    </xdr:from>
    <xdr:to>
      <xdr:col>3</xdr:col>
      <xdr:colOff>95250</xdr:colOff>
      <xdr:row>7</xdr:row>
      <xdr:rowOff>47625</xdr:rowOff>
    </xdr:to>
    <xdr:sp>
      <xdr:nvSpPr>
        <xdr:cNvPr id="1" name="Line 7"/>
        <xdr:cNvSpPr>
          <a:spLocks/>
        </xdr:cNvSpPr>
      </xdr:nvSpPr>
      <xdr:spPr>
        <a:xfrm flipV="1">
          <a:off x="1219200" y="57150"/>
          <a:ext cx="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104775</xdr:colOff>
      <xdr:row>7</xdr:row>
      <xdr:rowOff>47625</xdr:rowOff>
    </xdr:from>
    <xdr:to>
      <xdr:col>6</xdr:col>
      <xdr:colOff>0</xdr:colOff>
      <xdr:row>7</xdr:row>
      <xdr:rowOff>47625</xdr:rowOff>
    </xdr:to>
    <xdr:sp>
      <xdr:nvSpPr>
        <xdr:cNvPr id="2" name="Line 8"/>
        <xdr:cNvSpPr>
          <a:spLocks/>
        </xdr:cNvSpPr>
      </xdr:nvSpPr>
      <xdr:spPr>
        <a:xfrm>
          <a:off x="1228725" y="1181100"/>
          <a:ext cx="1952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"/>
  <sheetViews>
    <sheetView workbookViewId="0" topLeftCell="A1">
      <selection activeCell="F5" sqref="F5"/>
    </sheetView>
  </sheetViews>
  <sheetFormatPr defaultColWidth="9.00390625" defaultRowHeight="12.75"/>
  <cols>
    <col min="1" max="1" width="2.75390625" style="0" customWidth="1"/>
    <col min="2" max="2" width="19.25390625" style="0" customWidth="1"/>
  </cols>
  <sheetData>
    <row r="1" spans="1:3" ht="13.5" thickBot="1">
      <c r="A1" s="9"/>
      <c r="B1" s="4"/>
      <c r="C1" s="4"/>
    </row>
    <row r="2" spans="1:3" ht="13.5" thickBot="1">
      <c r="A2" s="4"/>
      <c r="B2" s="10" t="s">
        <v>0</v>
      </c>
      <c r="C2" s="11">
        <v>1000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N39"/>
  <sheetViews>
    <sheetView tabSelected="1" workbookViewId="0" topLeftCell="A1">
      <selection activeCell="M29" sqref="M29"/>
    </sheetView>
  </sheetViews>
  <sheetFormatPr defaultColWidth="9.00390625" defaultRowHeight="12.75"/>
  <cols>
    <col min="1" max="2" width="2.875" style="0" customWidth="1"/>
    <col min="7" max="7" width="2.75390625" style="0" customWidth="1"/>
    <col min="8" max="8" width="2.875" style="0" customWidth="1"/>
    <col min="9" max="9" width="2.375" style="0" customWidth="1"/>
    <col min="14" max="14" width="2.75390625" style="0" customWidth="1"/>
  </cols>
  <sheetData>
    <row r="2" ht="12.75">
      <c r="C2" s="12" t="s">
        <v>1</v>
      </c>
    </row>
    <row r="9" ht="12.75">
      <c r="F9" s="12" t="s">
        <v>2</v>
      </c>
    </row>
    <row r="10" ht="13.5" thickBot="1"/>
    <row r="11" spans="2:14" ht="12.75">
      <c r="B11" s="1"/>
      <c r="C11" s="24" t="s">
        <v>6</v>
      </c>
      <c r="D11" s="24"/>
      <c r="E11" s="24"/>
      <c r="F11" s="24"/>
      <c r="G11" s="2"/>
      <c r="I11" s="1"/>
      <c r="J11" s="24" t="s">
        <v>7</v>
      </c>
      <c r="K11" s="24"/>
      <c r="L11" s="24"/>
      <c r="M11" s="24"/>
      <c r="N11" s="2"/>
    </row>
    <row r="12" spans="2:14" ht="13.5" thickBot="1">
      <c r="B12" s="3"/>
      <c r="C12" s="4"/>
      <c r="D12" s="4"/>
      <c r="E12" s="4"/>
      <c r="F12" s="4"/>
      <c r="G12" s="5"/>
      <c r="I12" s="3"/>
      <c r="J12" s="4"/>
      <c r="K12" s="4"/>
      <c r="L12" s="4"/>
      <c r="M12" s="4"/>
      <c r="N12" s="5"/>
    </row>
    <row r="13" spans="2:14" ht="12.75">
      <c r="B13" s="3"/>
      <c r="C13" s="13" t="s">
        <v>3</v>
      </c>
      <c r="D13" s="14" t="s">
        <v>4</v>
      </c>
      <c r="E13" s="4"/>
      <c r="F13" s="4"/>
      <c r="G13" s="5"/>
      <c r="I13" s="3"/>
      <c r="J13" s="13" t="s">
        <v>3</v>
      </c>
      <c r="K13" s="14" t="s">
        <v>4</v>
      </c>
      <c r="L13" s="4"/>
      <c r="M13" s="4"/>
      <c r="N13" s="5"/>
    </row>
    <row r="14" spans="2:14" ht="12.75">
      <c r="B14" s="3"/>
      <c r="C14" s="25">
        <f>('Исходные данные'!C2)/40</f>
        <v>25</v>
      </c>
      <c r="D14" s="26">
        <f>(C14*C14)/(4*('Исходные данные'!C2)*0.7)</f>
        <v>0.22321428571428573</v>
      </c>
      <c r="E14" s="4"/>
      <c r="F14" s="4"/>
      <c r="G14" s="5"/>
      <c r="I14" s="3"/>
      <c r="J14" s="25">
        <f>('Исходные данные'!C2)/40</f>
        <v>25</v>
      </c>
      <c r="K14" s="26">
        <f>(J14*J14)/(4*('Исходные данные'!C2)*0.38)</f>
        <v>0.41118421052631576</v>
      </c>
      <c r="L14" s="4"/>
      <c r="M14" s="4"/>
      <c r="N14" s="5"/>
    </row>
    <row r="15" spans="2:14" ht="12.75">
      <c r="B15" s="3"/>
      <c r="C15" s="25">
        <f>C14+C14</f>
        <v>50</v>
      </c>
      <c r="D15" s="26">
        <f>(C15*C15)/(4*('Исходные данные'!C2)*0.7)</f>
        <v>0.8928571428571429</v>
      </c>
      <c r="E15" s="4"/>
      <c r="F15" s="4"/>
      <c r="G15" s="5"/>
      <c r="I15" s="3"/>
      <c r="J15" s="25">
        <f>J14+J14</f>
        <v>50</v>
      </c>
      <c r="K15" s="26">
        <f>(J15*J15)/(4*('Исходные данные'!C2)*0.38)</f>
        <v>1.644736842105263</v>
      </c>
      <c r="L15" s="4"/>
      <c r="M15" s="4"/>
      <c r="N15" s="5"/>
    </row>
    <row r="16" spans="2:14" ht="12.75">
      <c r="B16" s="3"/>
      <c r="C16" s="25">
        <f>C15+C14</f>
        <v>75</v>
      </c>
      <c r="D16" s="26">
        <f>(C16*C16)/(4*('Исходные данные'!C2)*0.7)</f>
        <v>2.0089285714285716</v>
      </c>
      <c r="E16" s="4"/>
      <c r="F16" s="4"/>
      <c r="G16" s="5"/>
      <c r="I16" s="3"/>
      <c r="J16" s="25">
        <f>J15+J14</f>
        <v>75</v>
      </c>
      <c r="K16" s="26">
        <f>(J16*J16)/(4*('Исходные данные'!C2)*0.38)</f>
        <v>3.700657894736842</v>
      </c>
      <c r="L16" s="4"/>
      <c r="M16" s="4"/>
      <c r="N16" s="5"/>
    </row>
    <row r="17" spans="2:14" ht="12.75">
      <c r="B17" s="3"/>
      <c r="C17" s="25">
        <f>C16+C14</f>
        <v>100</v>
      </c>
      <c r="D17" s="26">
        <f>(C17*C17)/(4*('Исходные данные'!C2)*0.7)</f>
        <v>3.5714285714285716</v>
      </c>
      <c r="E17" s="4"/>
      <c r="F17" s="4"/>
      <c r="G17" s="5"/>
      <c r="I17" s="3"/>
      <c r="J17" s="25">
        <f>J16+J14</f>
        <v>100</v>
      </c>
      <c r="K17" s="26">
        <f>(J17*J17)/(4*('Исходные данные'!C2)*0.38)</f>
        <v>6.578947368421052</v>
      </c>
      <c r="L17" s="4"/>
      <c r="M17" s="4"/>
      <c r="N17" s="5"/>
    </row>
    <row r="18" spans="2:14" ht="12.75">
      <c r="B18" s="3"/>
      <c r="C18" s="25">
        <f>C17+C14</f>
        <v>125</v>
      </c>
      <c r="D18" s="26">
        <f>(C18*C18)/(4*('Исходные данные'!C2)*0.7)</f>
        <v>5.580357142857143</v>
      </c>
      <c r="E18" s="4"/>
      <c r="F18" s="4"/>
      <c r="G18" s="5"/>
      <c r="I18" s="3"/>
      <c r="J18" s="25">
        <f>J17+J14</f>
        <v>125</v>
      </c>
      <c r="K18" s="26">
        <f>(J18*J18)/(4*('Исходные данные'!C2)*0.38)</f>
        <v>10.279605263157896</v>
      </c>
      <c r="L18" s="4"/>
      <c r="M18" s="4"/>
      <c r="N18" s="5"/>
    </row>
    <row r="19" spans="2:14" ht="12.75">
      <c r="B19" s="3"/>
      <c r="C19" s="25">
        <f>C18+C14</f>
        <v>150</v>
      </c>
      <c r="D19" s="26">
        <f>(C19*C19)/(4*('Исходные данные'!C2)*0.7)</f>
        <v>8.035714285714286</v>
      </c>
      <c r="E19" s="4"/>
      <c r="F19" s="4"/>
      <c r="G19" s="5"/>
      <c r="I19" s="3"/>
      <c r="J19" s="25">
        <f>J18+J14</f>
        <v>150</v>
      </c>
      <c r="K19" s="26">
        <f>(J19*J19)/(4*('Исходные данные'!C2)*0.38)</f>
        <v>14.802631578947368</v>
      </c>
      <c r="L19" s="4"/>
      <c r="M19" s="4"/>
      <c r="N19" s="5"/>
    </row>
    <row r="20" spans="2:14" ht="12.75">
      <c r="B20" s="3"/>
      <c r="C20" s="25">
        <f>C19+C14</f>
        <v>175</v>
      </c>
      <c r="D20" s="26">
        <f>(C20*C20)/(4*('Исходные данные'!C2)*0.7)</f>
        <v>10.9375</v>
      </c>
      <c r="E20" s="4"/>
      <c r="F20" s="4"/>
      <c r="G20" s="5"/>
      <c r="I20" s="3"/>
      <c r="J20" s="25">
        <f>J19+J14</f>
        <v>175</v>
      </c>
      <c r="K20" s="26">
        <f>(J20*J20)/(4*('Исходные данные'!C2)*0.38)</f>
        <v>20.148026315789473</v>
      </c>
      <c r="L20" s="4"/>
      <c r="M20" s="4"/>
      <c r="N20" s="5"/>
    </row>
    <row r="21" spans="2:14" ht="12.75">
      <c r="B21" s="3"/>
      <c r="C21" s="25">
        <f>C20+C14</f>
        <v>200</v>
      </c>
      <c r="D21" s="26">
        <f>(C21*C21)/(4*('Исходные данные'!C2)*0.7)</f>
        <v>14.285714285714286</v>
      </c>
      <c r="E21" s="4"/>
      <c r="F21" s="4"/>
      <c r="G21" s="5"/>
      <c r="I21" s="3"/>
      <c r="J21" s="25">
        <f>J20+J14</f>
        <v>200</v>
      </c>
      <c r="K21" s="26">
        <f>(J21*J21)/(4*('Исходные данные'!C2)*0.38)</f>
        <v>26.31578947368421</v>
      </c>
      <c r="L21" s="4"/>
      <c r="M21" s="4"/>
      <c r="N21" s="5"/>
    </row>
    <row r="22" spans="2:14" ht="12.75">
      <c r="B22" s="3"/>
      <c r="C22" s="25">
        <f>C21+C14</f>
        <v>225</v>
      </c>
      <c r="D22" s="26">
        <f>(C22*C22)/(4*('Исходные данные'!C2)*0.7)</f>
        <v>18.080357142857142</v>
      </c>
      <c r="E22" s="4"/>
      <c r="F22" s="4"/>
      <c r="G22" s="5"/>
      <c r="I22" s="3"/>
      <c r="J22" s="25">
        <f>J21+J14</f>
        <v>225</v>
      </c>
      <c r="K22" s="26">
        <f>(J22*J22)/(4*('Исходные данные'!C2)*0.38)</f>
        <v>33.30592105263158</v>
      </c>
      <c r="L22" s="4"/>
      <c r="M22" s="4"/>
      <c r="N22" s="5"/>
    </row>
    <row r="23" spans="2:14" ht="12.75">
      <c r="B23" s="3"/>
      <c r="C23" s="25">
        <f>C22+C14</f>
        <v>250</v>
      </c>
      <c r="D23" s="26">
        <f>(C23*C23)/(4*('Исходные данные'!C2)*0.7)</f>
        <v>22.321428571428573</v>
      </c>
      <c r="E23" s="4"/>
      <c r="F23" s="4"/>
      <c r="G23" s="5"/>
      <c r="I23" s="3"/>
      <c r="J23" s="25">
        <f>J22+J14</f>
        <v>250</v>
      </c>
      <c r="K23" s="26">
        <f>(J23*J23)/(4*('Исходные данные'!C2)*0.38)</f>
        <v>41.11842105263158</v>
      </c>
      <c r="L23" s="4"/>
      <c r="M23" s="4"/>
      <c r="N23" s="5"/>
    </row>
    <row r="24" spans="2:14" ht="12.75">
      <c r="B24" s="3"/>
      <c r="C24" s="25">
        <f>C23+C14</f>
        <v>275</v>
      </c>
      <c r="D24" s="26">
        <f>(C24*C24)/(4*('Исходные данные'!C2)*0.7)</f>
        <v>27.008928571428573</v>
      </c>
      <c r="E24" s="4"/>
      <c r="F24" s="4"/>
      <c r="G24" s="5"/>
      <c r="I24" s="3"/>
      <c r="J24" s="25">
        <f>J23+J14</f>
        <v>275</v>
      </c>
      <c r="K24" s="26">
        <f>(J24*J24)/(4*('Исходные данные'!C2)*0.38)</f>
        <v>49.75328947368421</v>
      </c>
      <c r="L24" s="4"/>
      <c r="M24" s="4"/>
      <c r="N24" s="5"/>
    </row>
    <row r="25" spans="2:14" ht="12.75">
      <c r="B25" s="3"/>
      <c r="C25" s="25">
        <f>C24+C14</f>
        <v>300</v>
      </c>
      <c r="D25" s="26">
        <f>(C25*C25)/(4*('Исходные данные'!C2)*0.7)</f>
        <v>32.142857142857146</v>
      </c>
      <c r="E25" s="4"/>
      <c r="F25" s="4"/>
      <c r="G25" s="5"/>
      <c r="I25" s="3"/>
      <c r="J25" s="25">
        <f>J24+J14</f>
        <v>300</v>
      </c>
      <c r="K25" s="26">
        <f>(J25*J25)/(4*('Исходные данные'!C2)*0.38)</f>
        <v>59.21052631578947</v>
      </c>
      <c r="L25" s="4"/>
      <c r="M25" s="4"/>
      <c r="N25" s="5"/>
    </row>
    <row r="26" spans="2:14" ht="12.75">
      <c r="B26" s="3"/>
      <c r="C26" s="25">
        <f>C25+C14</f>
        <v>325</v>
      </c>
      <c r="D26" s="26">
        <f>(C26*C26)/(4*('Исходные данные'!C2)*0.7)</f>
        <v>37.723214285714285</v>
      </c>
      <c r="E26" s="4"/>
      <c r="F26" s="4"/>
      <c r="G26" s="5"/>
      <c r="I26" s="3"/>
      <c r="J26" s="25">
        <f>J25+J14</f>
        <v>325</v>
      </c>
      <c r="K26" s="26">
        <f>(J26*J26)/(4*('Исходные данные'!C2)*0.38)</f>
        <v>69.49013157894737</v>
      </c>
      <c r="L26" s="4"/>
      <c r="M26" s="4"/>
      <c r="N26" s="5"/>
    </row>
    <row r="27" spans="2:14" ht="12.75">
      <c r="B27" s="3"/>
      <c r="C27" s="25">
        <f>C26+C14</f>
        <v>350</v>
      </c>
      <c r="D27" s="26">
        <f>(C27*C27)/(4*('Исходные данные'!C2)*0.7)</f>
        <v>43.75</v>
      </c>
      <c r="E27" s="4"/>
      <c r="F27" s="4"/>
      <c r="G27" s="5"/>
      <c r="I27" s="3"/>
      <c r="J27" s="25">
        <f>J26+J14</f>
        <v>350</v>
      </c>
      <c r="K27" s="26">
        <f>(J27*J27)/(4*('Исходные данные'!C2)*0.38)</f>
        <v>80.59210526315789</v>
      </c>
      <c r="L27" s="4"/>
      <c r="M27" s="4"/>
      <c r="N27" s="5"/>
    </row>
    <row r="28" spans="2:14" ht="12.75">
      <c r="B28" s="3"/>
      <c r="C28" s="25">
        <f>C27+C14</f>
        <v>375</v>
      </c>
      <c r="D28" s="26">
        <f>(C28*C28)/(4*('Исходные данные'!C2)*0.7)</f>
        <v>50.223214285714285</v>
      </c>
      <c r="E28" s="4"/>
      <c r="F28" s="4"/>
      <c r="G28" s="5"/>
      <c r="I28" s="3"/>
      <c r="J28" s="25">
        <f>J27+J14</f>
        <v>375</v>
      </c>
      <c r="K28" s="26">
        <f>(J28*J28)/(4*('Исходные данные'!C2)*0.38)</f>
        <v>92.51644736842105</v>
      </c>
      <c r="L28" s="4"/>
      <c r="M28" s="4"/>
      <c r="N28" s="5"/>
    </row>
    <row r="29" spans="2:14" ht="12.75">
      <c r="B29" s="3"/>
      <c r="C29" s="25">
        <f>C28+C14</f>
        <v>400</v>
      </c>
      <c r="D29" s="26">
        <f>(C29*C29)/(4*('Исходные данные'!C2)*0.7)</f>
        <v>57.142857142857146</v>
      </c>
      <c r="E29" s="4"/>
      <c r="F29" s="4"/>
      <c r="G29" s="5"/>
      <c r="I29" s="3"/>
      <c r="J29" s="25">
        <f>J28+J14</f>
        <v>400</v>
      </c>
      <c r="K29" s="26">
        <f>(J29*J29)/(4*('Исходные данные'!C2)*0.38)</f>
        <v>105.26315789473684</v>
      </c>
      <c r="L29" s="4"/>
      <c r="M29" s="4"/>
      <c r="N29" s="5"/>
    </row>
    <row r="30" spans="2:14" ht="12.75">
      <c r="B30" s="3"/>
      <c r="C30" s="25">
        <f>C29+C14</f>
        <v>425</v>
      </c>
      <c r="D30" s="26">
        <f>(C30*C30)/(4*('Исходные данные'!C2)*0.7)</f>
        <v>64.50892857142857</v>
      </c>
      <c r="E30" s="4"/>
      <c r="F30" s="4"/>
      <c r="G30" s="5"/>
      <c r="I30" s="3"/>
      <c r="J30" s="25">
        <f>J29+J14</f>
        <v>425</v>
      </c>
      <c r="K30" s="26">
        <f>(J30*J30)/(4*('Исходные данные'!C2)*0.38)</f>
        <v>118.83223684210526</v>
      </c>
      <c r="L30" s="4"/>
      <c r="M30" s="4"/>
      <c r="N30" s="5"/>
    </row>
    <row r="31" spans="2:14" ht="12.75">
      <c r="B31" s="3"/>
      <c r="C31" s="25">
        <f>C30+C14</f>
        <v>450</v>
      </c>
      <c r="D31" s="26">
        <f>(C31*C31)/(4*('Исходные данные'!C2)*0.7)</f>
        <v>72.32142857142857</v>
      </c>
      <c r="E31" s="4"/>
      <c r="F31" s="4"/>
      <c r="G31" s="5"/>
      <c r="I31" s="3"/>
      <c r="J31" s="25">
        <f>J30+J14</f>
        <v>450</v>
      </c>
      <c r="K31" s="26">
        <f>(J31*J31)/(4*('Исходные данные'!C2)*0.38)</f>
        <v>133.22368421052633</v>
      </c>
      <c r="L31" s="4"/>
      <c r="M31" s="4"/>
      <c r="N31" s="5"/>
    </row>
    <row r="32" spans="2:14" ht="12.75">
      <c r="B32" s="3"/>
      <c r="C32" s="25">
        <f>C31+C14</f>
        <v>475</v>
      </c>
      <c r="D32" s="26">
        <f>(C32*C32)/(4*('Исходные данные'!C2)*0.7)</f>
        <v>80.58035714285714</v>
      </c>
      <c r="E32" s="4"/>
      <c r="F32" s="4"/>
      <c r="G32" s="5"/>
      <c r="I32" s="3"/>
      <c r="J32" s="25">
        <f>J31+J14</f>
        <v>475</v>
      </c>
      <c r="K32" s="26">
        <f>(J32*J32)/(4*('Исходные данные'!C2)*0.38)</f>
        <v>148.4375</v>
      </c>
      <c r="L32" s="4"/>
      <c r="M32" s="4"/>
      <c r="N32" s="5"/>
    </row>
    <row r="33" spans="2:14" ht="13.5" thickBot="1">
      <c r="B33" s="3"/>
      <c r="C33" s="27">
        <f>C32+C14</f>
        <v>500</v>
      </c>
      <c r="D33" s="28">
        <f>(C33*C33)/(4*('Исходные данные'!C2)*0.7)</f>
        <v>89.28571428571429</v>
      </c>
      <c r="E33" s="4"/>
      <c r="F33" s="4"/>
      <c r="G33" s="5"/>
      <c r="I33" s="3"/>
      <c r="J33" s="27">
        <f>J32+J14</f>
        <v>500</v>
      </c>
      <c r="K33" s="28">
        <f>(J33*J33)/(4*('Исходные данные'!C2)*0.38)</f>
        <v>164.47368421052633</v>
      </c>
      <c r="L33" s="4"/>
      <c r="M33" s="4"/>
      <c r="N33" s="5"/>
    </row>
    <row r="34" spans="2:14" ht="13.5" thickBot="1">
      <c r="B34" s="3"/>
      <c r="C34" s="4"/>
      <c r="D34" s="4"/>
      <c r="E34" s="4"/>
      <c r="F34" s="4"/>
      <c r="G34" s="5"/>
      <c r="I34" s="3"/>
      <c r="J34" s="4"/>
      <c r="K34" s="4"/>
      <c r="L34" s="4"/>
      <c r="M34" s="4"/>
      <c r="N34" s="5"/>
    </row>
    <row r="35" spans="2:14" ht="12.75">
      <c r="B35" s="3"/>
      <c r="C35" s="16" t="s">
        <v>5</v>
      </c>
      <c r="D35" s="17"/>
      <c r="E35" s="18">
        <f>0.7*('Исходные данные'!C2)</f>
        <v>700</v>
      </c>
      <c r="F35" s="4"/>
      <c r="G35" s="5"/>
      <c r="I35" s="3"/>
      <c r="J35" s="16" t="s">
        <v>5</v>
      </c>
      <c r="K35" s="17"/>
      <c r="L35" s="18">
        <f>0.38*('Исходные данные'!C2)</f>
        <v>380</v>
      </c>
      <c r="M35" s="4"/>
      <c r="N35" s="5"/>
    </row>
    <row r="36" spans="2:14" ht="12.75">
      <c r="B36" s="3"/>
      <c r="C36" s="19"/>
      <c r="D36" s="15"/>
      <c r="E36" s="20"/>
      <c r="F36" s="4"/>
      <c r="G36" s="5"/>
      <c r="I36" s="3"/>
      <c r="J36" s="19"/>
      <c r="K36" s="15"/>
      <c r="L36" s="20"/>
      <c r="M36" s="4"/>
      <c r="N36" s="5"/>
    </row>
    <row r="37" spans="2:14" ht="12.75">
      <c r="B37" s="3"/>
      <c r="C37" s="19"/>
      <c r="D37" s="15"/>
      <c r="E37" s="20"/>
      <c r="F37" s="4"/>
      <c r="G37" s="5"/>
      <c r="I37" s="3"/>
      <c r="J37" s="19"/>
      <c r="K37" s="15"/>
      <c r="L37" s="20"/>
      <c r="M37" s="4"/>
      <c r="N37" s="5"/>
    </row>
    <row r="38" spans="2:14" ht="13.5" thickBot="1">
      <c r="B38" s="3"/>
      <c r="C38" s="21"/>
      <c r="D38" s="22"/>
      <c r="E38" s="23"/>
      <c r="F38" s="4"/>
      <c r="G38" s="5"/>
      <c r="I38" s="3"/>
      <c r="J38" s="21"/>
      <c r="K38" s="22"/>
      <c r="L38" s="23"/>
      <c r="M38" s="4"/>
      <c r="N38" s="5"/>
    </row>
    <row r="39" spans="2:14" ht="13.5" thickBot="1">
      <c r="B39" s="6"/>
      <c r="C39" s="7"/>
      <c r="D39" s="7"/>
      <c r="E39" s="7"/>
      <c r="F39" s="7"/>
      <c r="G39" s="8"/>
      <c r="I39" s="6"/>
      <c r="J39" s="7"/>
      <c r="K39" s="7"/>
      <c r="L39" s="7"/>
      <c r="M39" s="7"/>
      <c r="N39" s="8"/>
    </row>
  </sheetData>
  <mergeCells count="6">
    <mergeCell ref="J11:M11"/>
    <mergeCell ref="J35:K38"/>
    <mergeCell ref="L35:L38"/>
    <mergeCell ref="C35:D38"/>
    <mergeCell ref="E35:E38"/>
    <mergeCell ref="C11:F11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Лэнг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Лаларту</dc:creator>
  <cp:keywords/>
  <dc:description/>
  <cp:lastModifiedBy>Лаларту</cp:lastModifiedBy>
  <dcterms:created xsi:type="dcterms:W3CDTF">2007-06-16T02:03:01Z</dcterms:created>
  <dcterms:modified xsi:type="dcterms:W3CDTF">2007-06-16T03:00:53Z</dcterms:modified>
  <cp:category/>
  <cp:version/>
  <cp:contentType/>
  <cp:contentStatus/>
</cp:coreProperties>
</file>